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ian\Documents\Documents\"/>
    </mc:Choice>
  </mc:AlternateContent>
  <bookViews>
    <workbookView xWindow="240" yWindow="48" windowWidth="21072" windowHeight="10032"/>
  </bookViews>
  <sheets>
    <sheet name="Burndown" sheetId="4" r:id="rId1"/>
  </sheets>
  <calcPr calcId="162913"/>
</workbook>
</file>

<file path=xl/calcChain.xml><?xml version="1.0" encoding="utf-8"?>
<calcChain xmlns="http://schemas.openxmlformats.org/spreadsheetml/2006/main">
  <c r="B36" i="4" l="1"/>
  <c r="B37" i="4"/>
  <c r="B38" i="4" l="1"/>
  <c r="B3" i="4"/>
  <c r="D3" i="4" s="1"/>
  <c r="B4" i="4" s="1"/>
  <c r="D4" i="4" s="1"/>
  <c r="B5" i="4" s="1"/>
  <c r="D5" i="4" s="1"/>
  <c r="B6" i="4" s="1"/>
  <c r="D6" i="4" s="1"/>
  <c r="B7" i="4" s="1"/>
  <c r="D7" i="4" s="1"/>
  <c r="B8" i="4" s="1"/>
  <c r="D8" i="4" s="1"/>
  <c r="B9" i="4" s="1"/>
  <c r="D9" i="4" s="1"/>
  <c r="B10" i="4" s="1"/>
  <c r="D10" i="4" s="1"/>
  <c r="B11" i="4" s="1"/>
  <c r="D11" i="4" s="1"/>
  <c r="B12" i="4" s="1"/>
  <c r="D12" i="4" s="1"/>
  <c r="B13" i="4" s="1"/>
  <c r="D13" i="4" s="1"/>
  <c r="B14" i="4" s="1"/>
  <c r="D14" i="4" s="1"/>
  <c r="B15" i="4" s="1"/>
  <c r="D15" i="4" s="1"/>
  <c r="B16" i="4" s="1"/>
  <c r="D16" i="4" s="1"/>
  <c r="B17" i="4" s="1"/>
  <c r="D17" i="4" s="1"/>
  <c r="B18" i="4" s="1"/>
  <c r="D18" i="4" s="1"/>
  <c r="B19" i="4" s="1"/>
  <c r="D19" i="4" s="1"/>
  <c r="B20" i="4" s="1"/>
  <c r="D20" i="4" s="1"/>
  <c r="B21" i="4" s="1"/>
  <c r="D21" i="4" s="1"/>
  <c r="B22" i="4" s="1"/>
  <c r="D22" i="4" s="1"/>
  <c r="B23" i="4" s="1"/>
  <c r="D23" i="4" s="1"/>
  <c r="B24" i="4" s="1"/>
  <c r="D24" i="4" s="1"/>
  <c r="B25" i="4" s="1"/>
  <c r="D25" i="4" s="1"/>
  <c r="B26" i="4" s="1"/>
  <c r="D26" i="4" s="1"/>
  <c r="B27" i="4" s="1"/>
  <c r="D27" i="4" s="1"/>
  <c r="B28" i="4" s="1"/>
  <c r="D28" i="4" s="1"/>
  <c r="B29" i="4" s="1"/>
  <c r="D29" i="4" s="1"/>
  <c r="B30" i="4" s="1"/>
  <c r="D30" i="4" s="1"/>
  <c r="B31" i="4" s="1"/>
  <c r="D31" i="4" s="1"/>
  <c r="B32" i="4" s="1"/>
  <c r="D32" i="4" s="1"/>
  <c r="B33" i="4" s="1"/>
  <c r="B34" i="4" s="1"/>
  <c r="B39" i="4" l="1"/>
  <c r="B40" i="4" s="1"/>
  <c r="B41" i="4" s="1"/>
  <c r="V38" i="4"/>
  <c r="V40" i="4"/>
  <c r="V39" i="4"/>
  <c r="V41" i="4"/>
  <c r="V36" i="4"/>
  <c r="V37" i="4"/>
  <c r="V29" i="4"/>
  <c r="V13" i="4"/>
  <c r="V20" i="4"/>
  <c r="V4" i="4"/>
  <c r="B35" i="4"/>
  <c r="V6" i="4" s="1"/>
  <c r="V22" i="4" l="1"/>
  <c r="V27" i="4"/>
  <c r="V8" i="4"/>
  <c r="V24" i="4"/>
  <c r="V17" i="4"/>
  <c r="V33" i="4"/>
  <c r="V10" i="4"/>
  <c r="V26" i="4"/>
  <c r="V3" i="4"/>
  <c r="V15" i="4"/>
  <c r="V31" i="4"/>
  <c r="V11" i="4"/>
  <c r="V12" i="4"/>
  <c r="V28" i="4"/>
  <c r="V5" i="4"/>
  <c r="V21" i="4"/>
  <c r="V14" i="4"/>
  <c r="V30" i="4"/>
  <c r="G10" i="4"/>
  <c r="V19" i="4"/>
  <c r="V35" i="4"/>
  <c r="V16" i="4"/>
  <c r="V32" i="4"/>
  <c r="V9" i="4"/>
  <c r="V25" i="4"/>
  <c r="V18" i="4"/>
  <c r="V34" i="4"/>
  <c r="V7" i="4"/>
  <c r="V23" i="4"/>
  <c r="G9" i="4"/>
  <c r="G11" i="4" l="1"/>
  <c r="W3" i="4"/>
  <c r="W4" i="4"/>
  <c r="W9" i="4"/>
  <c r="W14" i="4"/>
  <c r="W25" i="4"/>
  <c r="W18" i="4"/>
  <c r="W17" i="4"/>
  <c r="W10" i="4"/>
  <c r="W13" i="4"/>
  <c r="W15" i="4"/>
  <c r="W8" i="4"/>
  <c r="W5" i="4"/>
  <c r="W16" i="4"/>
  <c r="W7" i="4"/>
  <c r="W20" i="4"/>
  <c r="W22" i="4"/>
  <c r="W11" i="4"/>
  <c r="W6" i="4"/>
  <c r="W12" i="4"/>
  <c r="W21" i="4"/>
  <c r="W24" i="4"/>
  <c r="W19" i="4"/>
  <c r="W23" i="4"/>
  <c r="W26" i="4"/>
  <c r="W38" i="4" l="1"/>
  <c r="W37" i="4"/>
  <c r="W36" i="4"/>
  <c r="W40" i="4"/>
  <c r="W39" i="4"/>
  <c r="W41" i="4"/>
  <c r="W29" i="4"/>
  <c r="W33" i="4"/>
  <c r="W28" i="4"/>
  <c r="W30" i="4"/>
  <c r="W34" i="4"/>
  <c r="W27" i="4"/>
  <c r="W31" i="4"/>
  <c r="W35" i="4"/>
  <c r="W32" i="4"/>
</calcChain>
</file>

<file path=xl/sharedStrings.xml><?xml version="1.0" encoding="utf-8"?>
<sst xmlns="http://schemas.openxmlformats.org/spreadsheetml/2006/main" count="10" uniqueCount="10">
  <si>
    <t>Days</t>
  </si>
  <si>
    <t>Projected</t>
  </si>
  <si>
    <t>Actual</t>
  </si>
  <si>
    <t>Calculated</t>
  </si>
  <si>
    <t>Unit per day</t>
  </si>
  <si>
    <t>Inputs</t>
  </si>
  <si>
    <t>Parameters</t>
  </si>
  <si>
    <t>Begin day</t>
  </si>
  <si>
    <t>End day</t>
  </si>
  <si>
    <t>Total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</si>
</sst>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14" fontId="0" fillId="0" borderId="0" xfId="0" applyNumberFormat="1"/>
    <xf numFmtId="0" fontId="3" fillId="0" borderId="0" xfId="0" applyFont="1"/>
    <xf numFmtId="9" fontId="0" fillId="0" borderId="0" xfId="1" applyFont="1"/>
    <xf numFmtId="0" fontId="2" fillId="0" borderId="0" xfId="0" applyFont="1"/>
    <xf numFmtId="14" fontId="2" fillId="0" borderId="0" xfId="0" applyNumberFormat="1" applyFont="1"/>
    <xf numFmtId="0" fontId="4" fillId="0" borderId="0" xfId="0" applyFont="1"/>
    <xf numFmtId="1" fontId="4" fillId="0" borderId="0" xfId="0" applyNumberFormat="1" applyFont="1"/>
    <xf numFmtId="0" fontId="0" fillId="0" borderId="0" xfId="0" applyFont="1"/>
    <xf numFmtId="1" fontId="2" fillId="0" borderId="0" xfId="0" applyNumberFormat="1" applyFont="1"/>
    <xf numFmtId="0" fontId="5" fillId="0" borderId="0" xfId="0" applyFont="1"/>
    <xf numFmtId="14" fontId="4" fillId="0" borderId="0" xfId="0" applyNumberFormat="1" applyFont="1"/>
    <xf numFmtId="164" fontId="4" fillId="0" borderId="0" xfId="2" applyNumberFormat="1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Daily deliverable burndown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Burndown!$V$2</c:f>
              <c:strCache>
                <c:ptCount val="1"/>
                <c:pt idx="0">
                  <c:v>Projected</c:v>
                </c:pt>
              </c:strCache>
            </c:strRef>
          </c:tx>
          <c:spPr>
            <a:ln>
              <a:solidFill>
                <a:srgbClr val="00B050"/>
              </a:solidFill>
              <a:prstDash val="sysDot"/>
            </a:ln>
          </c:spPr>
          <c:marker>
            <c:symbol val="none"/>
          </c:marker>
          <c:cat>
            <c:numRef>
              <c:f>Burndown!$B$3:$B$41</c:f>
              <c:numCache>
                <c:formatCode>m/d/yyyy</c:formatCode>
                <c:ptCount val="39"/>
                <c:pt idx="0">
                  <c:v>43285</c:v>
                </c:pt>
                <c:pt idx="1">
                  <c:v>43286</c:v>
                </c:pt>
                <c:pt idx="2">
                  <c:v>43287</c:v>
                </c:pt>
                <c:pt idx="3">
                  <c:v>43290</c:v>
                </c:pt>
                <c:pt idx="4">
                  <c:v>43291</c:v>
                </c:pt>
                <c:pt idx="5">
                  <c:v>43292</c:v>
                </c:pt>
                <c:pt idx="6">
                  <c:v>43293</c:v>
                </c:pt>
                <c:pt idx="7">
                  <c:v>43294</c:v>
                </c:pt>
                <c:pt idx="8">
                  <c:v>43297</c:v>
                </c:pt>
                <c:pt idx="9">
                  <c:v>43298</c:v>
                </c:pt>
                <c:pt idx="10">
                  <c:v>43299</c:v>
                </c:pt>
                <c:pt idx="11">
                  <c:v>43300</c:v>
                </c:pt>
                <c:pt idx="12">
                  <c:v>43301</c:v>
                </c:pt>
                <c:pt idx="13">
                  <c:v>43304</c:v>
                </c:pt>
                <c:pt idx="14">
                  <c:v>43305</c:v>
                </c:pt>
                <c:pt idx="15">
                  <c:v>43306</c:v>
                </c:pt>
                <c:pt idx="16">
                  <c:v>43307</c:v>
                </c:pt>
                <c:pt idx="17">
                  <c:v>43308</c:v>
                </c:pt>
                <c:pt idx="18">
                  <c:v>43311</c:v>
                </c:pt>
                <c:pt idx="19">
                  <c:v>43312</c:v>
                </c:pt>
                <c:pt idx="20">
                  <c:v>43313</c:v>
                </c:pt>
                <c:pt idx="21">
                  <c:v>43314</c:v>
                </c:pt>
                <c:pt idx="22">
                  <c:v>43315</c:v>
                </c:pt>
                <c:pt idx="23">
                  <c:v>43318</c:v>
                </c:pt>
                <c:pt idx="24">
                  <c:v>43319</c:v>
                </c:pt>
                <c:pt idx="25">
                  <c:v>43320</c:v>
                </c:pt>
                <c:pt idx="26">
                  <c:v>43321</c:v>
                </c:pt>
                <c:pt idx="27">
                  <c:v>43322</c:v>
                </c:pt>
                <c:pt idx="28">
                  <c:v>43325</c:v>
                </c:pt>
                <c:pt idx="29">
                  <c:v>43326</c:v>
                </c:pt>
                <c:pt idx="30">
                  <c:v>43327</c:v>
                </c:pt>
                <c:pt idx="31">
                  <c:v>43328</c:v>
                </c:pt>
                <c:pt idx="32">
                  <c:v>43329</c:v>
                </c:pt>
                <c:pt idx="33">
                  <c:v>43330</c:v>
                </c:pt>
                <c:pt idx="34">
                  <c:v>43331</c:v>
                </c:pt>
                <c:pt idx="35">
                  <c:v>43332</c:v>
                </c:pt>
                <c:pt idx="36">
                  <c:v>43333</c:v>
                </c:pt>
                <c:pt idx="37">
                  <c:v>43334</c:v>
                </c:pt>
                <c:pt idx="38">
                  <c:v>43335</c:v>
                </c:pt>
              </c:numCache>
            </c:numRef>
          </c:cat>
          <c:val>
            <c:numRef>
              <c:f>Burndown!$V$3:$V$41</c:f>
              <c:numCache>
                <c:formatCode>0%</c:formatCode>
                <c:ptCount val="39"/>
                <c:pt idx="0">
                  <c:v>0.97435897435897434</c:v>
                </c:pt>
                <c:pt idx="1">
                  <c:v>0.94871794871794868</c:v>
                </c:pt>
                <c:pt idx="2">
                  <c:v>0.92307692307692313</c:v>
                </c:pt>
                <c:pt idx="3">
                  <c:v>0.89743589743589747</c:v>
                </c:pt>
                <c:pt idx="4">
                  <c:v>0.87179487179487181</c:v>
                </c:pt>
                <c:pt idx="5">
                  <c:v>0.84615384615384615</c:v>
                </c:pt>
                <c:pt idx="6">
                  <c:v>0.82051282051282048</c:v>
                </c:pt>
                <c:pt idx="7">
                  <c:v>0.79487179487179482</c:v>
                </c:pt>
                <c:pt idx="8">
                  <c:v>0.76923076923076927</c:v>
                </c:pt>
                <c:pt idx="9">
                  <c:v>0.74358974358974361</c:v>
                </c:pt>
                <c:pt idx="10">
                  <c:v>0.71794871794871795</c:v>
                </c:pt>
                <c:pt idx="11">
                  <c:v>0.69230769230769229</c:v>
                </c:pt>
                <c:pt idx="12">
                  <c:v>0.66666666666666663</c:v>
                </c:pt>
                <c:pt idx="13">
                  <c:v>0.64102564102564108</c:v>
                </c:pt>
                <c:pt idx="14">
                  <c:v>0.61538461538461542</c:v>
                </c:pt>
                <c:pt idx="15">
                  <c:v>0.58974358974358976</c:v>
                </c:pt>
                <c:pt idx="16">
                  <c:v>0.5641025641025641</c:v>
                </c:pt>
                <c:pt idx="17">
                  <c:v>0.53846153846153844</c:v>
                </c:pt>
                <c:pt idx="18">
                  <c:v>0.51282051282051277</c:v>
                </c:pt>
                <c:pt idx="19">
                  <c:v>0.48717948717948717</c:v>
                </c:pt>
                <c:pt idx="20">
                  <c:v>0.46153846153846156</c:v>
                </c:pt>
                <c:pt idx="21">
                  <c:v>0.4358974358974359</c:v>
                </c:pt>
                <c:pt idx="22">
                  <c:v>0.41025641025641024</c:v>
                </c:pt>
                <c:pt idx="23">
                  <c:v>0.38461538461538464</c:v>
                </c:pt>
                <c:pt idx="24">
                  <c:v>0.35897435897435898</c:v>
                </c:pt>
                <c:pt idx="25">
                  <c:v>0.33333333333333331</c:v>
                </c:pt>
                <c:pt idx="26">
                  <c:v>0.30769230769230771</c:v>
                </c:pt>
                <c:pt idx="27">
                  <c:v>0.28205128205128205</c:v>
                </c:pt>
                <c:pt idx="28">
                  <c:v>0.25641025641025639</c:v>
                </c:pt>
                <c:pt idx="29">
                  <c:v>0.23076923076923078</c:v>
                </c:pt>
                <c:pt idx="30">
                  <c:v>0.20512820512820512</c:v>
                </c:pt>
                <c:pt idx="31">
                  <c:v>0.17948717948717949</c:v>
                </c:pt>
                <c:pt idx="32">
                  <c:v>0.15384615384615385</c:v>
                </c:pt>
                <c:pt idx="33">
                  <c:v>0.12820512820512819</c:v>
                </c:pt>
                <c:pt idx="34">
                  <c:v>0.10256410256410256</c:v>
                </c:pt>
                <c:pt idx="35">
                  <c:v>7.6923076923076927E-2</c:v>
                </c:pt>
                <c:pt idx="36">
                  <c:v>5.128205128205128E-2</c:v>
                </c:pt>
                <c:pt idx="37">
                  <c:v>2.564102564102564E-2</c:v>
                </c:pt>
                <c:pt idx="3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44-4D91-B7B7-54BFA1E930DE}"/>
            </c:ext>
          </c:extLst>
        </c:ser>
        <c:ser>
          <c:idx val="1"/>
          <c:order val="1"/>
          <c:tx>
            <c:strRef>
              <c:f>Burndown!$W$2</c:f>
              <c:strCache>
                <c:ptCount val="1"/>
                <c:pt idx="0">
                  <c:v>Actual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Burndown!$B$3:$B$41</c:f>
              <c:numCache>
                <c:formatCode>m/d/yyyy</c:formatCode>
                <c:ptCount val="39"/>
                <c:pt idx="0">
                  <c:v>43285</c:v>
                </c:pt>
                <c:pt idx="1">
                  <c:v>43286</c:v>
                </c:pt>
                <c:pt idx="2">
                  <c:v>43287</c:v>
                </c:pt>
                <c:pt idx="3">
                  <c:v>43290</c:v>
                </c:pt>
                <c:pt idx="4">
                  <c:v>43291</c:v>
                </c:pt>
                <c:pt idx="5">
                  <c:v>43292</c:v>
                </c:pt>
                <c:pt idx="6">
                  <c:v>43293</c:v>
                </c:pt>
                <c:pt idx="7">
                  <c:v>43294</c:v>
                </c:pt>
                <c:pt idx="8">
                  <c:v>43297</c:v>
                </c:pt>
                <c:pt idx="9">
                  <c:v>43298</c:v>
                </c:pt>
                <c:pt idx="10">
                  <c:v>43299</c:v>
                </c:pt>
                <c:pt idx="11">
                  <c:v>43300</c:v>
                </c:pt>
                <c:pt idx="12">
                  <c:v>43301</c:v>
                </c:pt>
                <c:pt idx="13">
                  <c:v>43304</c:v>
                </c:pt>
                <c:pt idx="14">
                  <c:v>43305</c:v>
                </c:pt>
                <c:pt idx="15">
                  <c:v>43306</c:v>
                </c:pt>
                <c:pt idx="16">
                  <c:v>43307</c:v>
                </c:pt>
                <c:pt idx="17">
                  <c:v>43308</c:v>
                </c:pt>
                <c:pt idx="18">
                  <c:v>43311</c:v>
                </c:pt>
                <c:pt idx="19">
                  <c:v>43312</c:v>
                </c:pt>
                <c:pt idx="20">
                  <c:v>43313</c:v>
                </c:pt>
                <c:pt idx="21">
                  <c:v>43314</c:v>
                </c:pt>
                <c:pt idx="22">
                  <c:v>43315</c:v>
                </c:pt>
                <c:pt idx="23">
                  <c:v>43318</c:v>
                </c:pt>
                <c:pt idx="24">
                  <c:v>43319</c:v>
                </c:pt>
                <c:pt idx="25">
                  <c:v>43320</c:v>
                </c:pt>
                <c:pt idx="26">
                  <c:v>43321</c:v>
                </c:pt>
                <c:pt idx="27">
                  <c:v>43322</c:v>
                </c:pt>
                <c:pt idx="28">
                  <c:v>43325</c:v>
                </c:pt>
                <c:pt idx="29">
                  <c:v>43326</c:v>
                </c:pt>
                <c:pt idx="30">
                  <c:v>43327</c:v>
                </c:pt>
                <c:pt idx="31">
                  <c:v>43328</c:v>
                </c:pt>
                <c:pt idx="32">
                  <c:v>43329</c:v>
                </c:pt>
                <c:pt idx="33">
                  <c:v>43330</c:v>
                </c:pt>
                <c:pt idx="34">
                  <c:v>43331</c:v>
                </c:pt>
                <c:pt idx="35">
                  <c:v>43332</c:v>
                </c:pt>
                <c:pt idx="36">
                  <c:v>43333</c:v>
                </c:pt>
                <c:pt idx="37">
                  <c:v>43334</c:v>
                </c:pt>
                <c:pt idx="38">
                  <c:v>43335</c:v>
                </c:pt>
              </c:numCache>
            </c:numRef>
          </c:cat>
          <c:val>
            <c:numRef>
              <c:f>Burndown!$W$3:$W$41</c:f>
              <c:numCache>
                <c:formatCode>0%</c:formatCode>
                <c:ptCount val="39"/>
                <c:pt idx="0">
                  <c:v>0.97435897435897434</c:v>
                </c:pt>
                <c:pt idx="1">
                  <c:v>0.94871794871794868</c:v>
                </c:pt>
                <c:pt idx="2">
                  <c:v>0.92307692307692313</c:v>
                </c:pt>
                <c:pt idx="3">
                  <c:v>0.89743589743589747</c:v>
                </c:pt>
                <c:pt idx="4">
                  <c:v>0.89743589743589747</c:v>
                </c:pt>
                <c:pt idx="5">
                  <c:v>0.87179487179487181</c:v>
                </c:pt>
                <c:pt idx="6">
                  <c:v>0.84615384615384615</c:v>
                </c:pt>
                <c:pt idx="7">
                  <c:v>0.82051282051282048</c:v>
                </c:pt>
                <c:pt idx="8">
                  <c:v>0.82051282051282048</c:v>
                </c:pt>
                <c:pt idx="9">
                  <c:v>0.82051282051282048</c:v>
                </c:pt>
                <c:pt idx="10">
                  <c:v>0.79487179487179493</c:v>
                </c:pt>
                <c:pt idx="11">
                  <c:v>0.76923076923076916</c:v>
                </c:pt>
                <c:pt idx="12">
                  <c:v>0.74358974358974361</c:v>
                </c:pt>
                <c:pt idx="13">
                  <c:v>0.74358974358974361</c:v>
                </c:pt>
                <c:pt idx="14">
                  <c:v>0.71794871794871795</c:v>
                </c:pt>
                <c:pt idx="15">
                  <c:v>0.69230769230769229</c:v>
                </c:pt>
                <c:pt idx="16">
                  <c:v>0.66666666666666674</c:v>
                </c:pt>
                <c:pt idx="17">
                  <c:v>0.64102564102564097</c:v>
                </c:pt>
                <c:pt idx="18">
                  <c:v>0.61538461538461542</c:v>
                </c:pt>
                <c:pt idx="19">
                  <c:v>0.58974358974358976</c:v>
                </c:pt>
                <c:pt idx="20">
                  <c:v>0.56267806267806253</c:v>
                </c:pt>
                <c:pt idx="21">
                  <c:v>0.53475783475783456</c:v>
                </c:pt>
                <c:pt idx="22">
                  <c:v>0.53475783475783456</c:v>
                </c:pt>
                <c:pt idx="23">
                  <c:v>0.53475783475783456</c:v>
                </c:pt>
                <c:pt idx="24">
                  <c:v>0.53475783475783456</c:v>
                </c:pt>
                <c:pt idx="25">
                  <c:v>0.53475783475783456</c:v>
                </c:pt>
                <c:pt idx="26">
                  <c:v>0.50256410256410233</c:v>
                </c:pt>
                <c:pt idx="27">
                  <c:v>0.46951566951566925</c:v>
                </c:pt>
                <c:pt idx="28">
                  <c:v>0.43561253561253543</c:v>
                </c:pt>
                <c:pt idx="29">
                  <c:v>0.40085470085470043</c:v>
                </c:pt>
                <c:pt idx="30">
                  <c:v>0.36524216524216491</c:v>
                </c:pt>
                <c:pt idx="31">
                  <c:v>0.32877492877492842</c:v>
                </c:pt>
                <c:pt idx="32">
                  <c:v>0.29145299145299097</c:v>
                </c:pt>
                <c:pt idx="33">
                  <c:v>0.25327635327635278</c:v>
                </c:pt>
                <c:pt idx="34">
                  <c:v>0.21509971509971459</c:v>
                </c:pt>
                <c:pt idx="35">
                  <c:v>0.17692307692307629</c:v>
                </c:pt>
                <c:pt idx="36">
                  <c:v>0.13874643874643822</c:v>
                </c:pt>
                <c:pt idx="37">
                  <c:v>0.10056980056980003</c:v>
                </c:pt>
                <c:pt idx="38">
                  <c:v>6.2393162393161949E-2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44-4D91-B7B7-54BFA1E93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79569840"/>
        <c:axId val="-236600464"/>
      </c:lineChart>
      <c:dateAx>
        <c:axId val="-7956984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crossAx val="-236600464"/>
        <c:crosses val="autoZero"/>
        <c:auto val="1"/>
        <c:lblOffset val="100"/>
        <c:baseTimeUnit val="days"/>
        <c:majorUnit val="2"/>
        <c:majorTimeUnit val="days"/>
      </c:dateAx>
      <c:valAx>
        <c:axId val="-236600464"/>
        <c:scaling>
          <c:orientation val="minMax"/>
          <c:max val="1.100000000000000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-795698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219074</xdr:colOff>
      <xdr:row>1</xdr:row>
      <xdr:rowOff>23811</xdr:rowOff>
    </xdr:from>
    <xdr:to>
      <xdr:col>19</xdr:col>
      <xdr:colOff>514350</xdr:colOff>
      <xdr:row>27</xdr:row>
      <xdr:rowOff>180974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58"/>
  <sheetViews>
    <sheetView showGridLines="0" tabSelected="1" zoomScale="70" zoomScaleNormal="70" workbookViewId="0">
      <selection activeCell="G4" sqref="G4"/>
    </sheetView>
  </sheetViews>
  <sheetFormatPr defaultRowHeight="14.4" x14ac:dyDescent="0.3"/>
  <cols>
    <col min="1" max="1" width="3" customWidth="1"/>
    <col min="2" max="2" width="10.6640625" bestFit="1" customWidth="1"/>
    <col min="3" max="3" width="8.44140625" customWidth="1"/>
    <col min="4" max="4" width="9.5546875" style="6" hidden="1" customWidth="1"/>
    <col min="5" max="5" width="2.5546875" customWidth="1"/>
    <col min="6" max="6" width="13.33203125" bestFit="1" customWidth="1"/>
    <col min="7" max="7" width="10.5546875" bestFit="1" customWidth="1"/>
    <col min="22" max="22" width="17.5546875" customWidth="1"/>
  </cols>
  <sheetData>
    <row r="2" spans="2:23" x14ac:dyDescent="0.3">
      <c r="C2" s="2" t="s">
        <v>5</v>
      </c>
      <c r="D2" s="10"/>
      <c r="V2" s="2" t="s">
        <v>1</v>
      </c>
      <c r="W2" s="2" t="s">
        <v>2</v>
      </c>
    </row>
    <row r="3" spans="2:23" x14ac:dyDescent="0.3">
      <c r="B3" s="1">
        <f>G5</f>
        <v>43285</v>
      </c>
      <c r="C3" s="9">
        <v>1</v>
      </c>
      <c r="D3" s="7">
        <f>WEEKDAY(B3,11)</f>
        <v>3</v>
      </c>
      <c r="F3" s="2" t="s">
        <v>6</v>
      </c>
      <c r="V3" s="3">
        <f>(COUNT(B$3:B$100) - (ROW()-2)) / COUNT(B$3:B$100)</f>
        <v>0.97435897435897434</v>
      </c>
      <c r="W3" s="3">
        <f>MAX(1-SUM(C$3:C3)/G$11,0)</f>
        <v>0.97435897435897434</v>
      </c>
    </row>
    <row r="4" spans="2:23" x14ac:dyDescent="0.3">
      <c r="B4" s="1">
        <f>IF(D3=5,B3+3,IF(D3=6,B3+2,B3+1))</f>
        <v>43286</v>
      </c>
      <c r="C4" s="9">
        <v>1</v>
      </c>
      <c r="D4" s="7">
        <f t="shared" ref="D4:D32" si="0">WEEKDAY(B4,11)</f>
        <v>4</v>
      </c>
      <c r="F4" s="8" t="s">
        <v>4</v>
      </c>
      <c r="G4" s="4">
        <v>1</v>
      </c>
      <c r="V4" s="3">
        <f t="shared" ref="V4:V35" si="1">(COUNT(B$3:B$100) - (ROW()-2)) / COUNT(B$3:B$100)</f>
        <v>0.94871794871794868</v>
      </c>
      <c r="W4" s="3">
        <f>MAX(1-SUM(C$3:C4)/G$11,0)</f>
        <v>0.94871794871794868</v>
      </c>
    </row>
    <row r="5" spans="2:23" x14ac:dyDescent="0.3">
      <c r="B5" s="1">
        <f t="shared" ref="B5:B32" si="2">IF(D4=5,B4+3,IF(D4=6,B4+2,B4+1))</f>
        <v>43287</v>
      </c>
      <c r="C5" s="9">
        <v>1</v>
      </c>
      <c r="D5" s="7">
        <f t="shared" si="0"/>
        <v>5</v>
      </c>
      <c r="F5" s="8" t="s">
        <v>7</v>
      </c>
      <c r="G5" s="5">
        <v>43285</v>
      </c>
      <c r="V5" s="3">
        <f t="shared" si="1"/>
        <v>0.92307692307692313</v>
      </c>
      <c r="W5" s="3">
        <f>MAX(1-SUM(C$3:C5)/G$11,0)</f>
        <v>0.92307692307692313</v>
      </c>
    </row>
    <row r="6" spans="2:23" x14ac:dyDescent="0.3">
      <c r="B6" s="1">
        <f t="shared" si="2"/>
        <v>43290</v>
      </c>
      <c r="C6" s="9">
        <v>1</v>
      </c>
      <c r="D6" s="7">
        <f t="shared" si="0"/>
        <v>1</v>
      </c>
      <c r="V6" s="3">
        <f t="shared" si="1"/>
        <v>0.89743589743589747</v>
      </c>
      <c r="W6" s="3">
        <f>MAX(1-SUM(C$3:C6)/G$11,0)</f>
        <v>0.89743589743589747</v>
      </c>
    </row>
    <row r="7" spans="2:23" x14ac:dyDescent="0.3">
      <c r="B7" s="1">
        <f t="shared" si="2"/>
        <v>43291</v>
      </c>
      <c r="C7" s="9">
        <v>0</v>
      </c>
      <c r="D7" s="7">
        <f t="shared" si="0"/>
        <v>2</v>
      </c>
      <c r="V7" s="3">
        <f t="shared" si="1"/>
        <v>0.87179487179487181</v>
      </c>
      <c r="W7" s="3">
        <f>MAX(1-SUM(C$3:C7)/G$11,0)</f>
        <v>0.89743589743589747</v>
      </c>
    </row>
    <row r="8" spans="2:23" x14ac:dyDescent="0.3">
      <c r="B8" s="1">
        <f t="shared" si="2"/>
        <v>43292</v>
      </c>
      <c r="C8" s="9">
        <v>1</v>
      </c>
      <c r="D8" s="7">
        <f t="shared" si="0"/>
        <v>3</v>
      </c>
      <c r="F8" s="2" t="s">
        <v>3</v>
      </c>
      <c r="V8" s="3">
        <f t="shared" si="1"/>
        <v>0.84615384615384615</v>
      </c>
      <c r="W8" s="3">
        <f>MAX(1-SUM(C$3:C8)/G$11,0)</f>
        <v>0.87179487179487181</v>
      </c>
    </row>
    <row r="9" spans="2:23" x14ac:dyDescent="0.3">
      <c r="B9" s="1">
        <f t="shared" si="2"/>
        <v>43293</v>
      </c>
      <c r="C9" s="9">
        <v>1</v>
      </c>
      <c r="D9" s="7">
        <f t="shared" si="0"/>
        <v>4</v>
      </c>
      <c r="F9" s="8" t="s">
        <v>8</v>
      </c>
      <c r="G9" s="11">
        <f>MAX(B3:B100)</f>
        <v>43335</v>
      </c>
      <c r="V9" s="3">
        <f t="shared" si="1"/>
        <v>0.82051282051282048</v>
      </c>
      <c r="W9" s="3">
        <f>MAX(1-SUM(C$3:C9)/G$11,0)</f>
        <v>0.84615384615384615</v>
      </c>
    </row>
    <row r="10" spans="2:23" x14ac:dyDescent="0.3">
      <c r="B10" s="1">
        <f t="shared" si="2"/>
        <v>43294</v>
      </c>
      <c r="C10" s="9">
        <v>1</v>
      </c>
      <c r="D10" s="7">
        <f t="shared" si="0"/>
        <v>5</v>
      </c>
      <c r="F10" s="8" t="s">
        <v>0</v>
      </c>
      <c r="G10" s="6">
        <f>COUNT(B3:B100)</f>
        <v>39</v>
      </c>
      <c r="V10" s="3">
        <f t="shared" si="1"/>
        <v>0.79487179487179482</v>
      </c>
      <c r="W10" s="3">
        <f>MAX(1-SUM(C$3:C10)/G$11,0)</f>
        <v>0.82051282051282048</v>
      </c>
    </row>
    <row r="11" spans="2:23" x14ac:dyDescent="0.3">
      <c r="B11" s="1">
        <f t="shared" si="2"/>
        <v>43297</v>
      </c>
      <c r="C11" s="9">
        <v>0</v>
      </c>
      <c r="D11" s="7">
        <f t="shared" si="0"/>
        <v>1</v>
      </c>
      <c r="F11" s="8" t="s">
        <v>9</v>
      </c>
      <c r="G11" s="12">
        <f>G4*G10</f>
        <v>39</v>
      </c>
      <c r="V11" s="3">
        <f t="shared" si="1"/>
        <v>0.76923076923076927</v>
      </c>
      <c r="W11" s="3">
        <f>MAX(1-SUM(C$3:C11)/G$11,0)</f>
        <v>0.82051282051282048</v>
      </c>
    </row>
    <row r="12" spans="2:23" x14ac:dyDescent="0.3">
      <c r="B12" s="1">
        <f t="shared" si="2"/>
        <v>43298</v>
      </c>
      <c r="C12" s="9">
        <v>0</v>
      </c>
      <c r="D12" s="7">
        <f t="shared" si="0"/>
        <v>2</v>
      </c>
      <c r="V12" s="3">
        <f t="shared" si="1"/>
        <v>0.74358974358974361</v>
      </c>
      <c r="W12" s="3">
        <f>MAX(1-SUM(C$3:C12)/G$11,0)</f>
        <v>0.82051282051282048</v>
      </c>
    </row>
    <row r="13" spans="2:23" x14ac:dyDescent="0.3">
      <c r="B13" s="1">
        <f t="shared" si="2"/>
        <v>43299</v>
      </c>
      <c r="C13" s="9">
        <v>1</v>
      </c>
      <c r="D13" s="7">
        <f t="shared" si="0"/>
        <v>3</v>
      </c>
      <c r="V13" s="3">
        <f t="shared" si="1"/>
        <v>0.71794871794871795</v>
      </c>
      <c r="W13" s="3">
        <f>MAX(1-SUM(C$3:C13)/G$11,0)</f>
        <v>0.79487179487179493</v>
      </c>
    </row>
    <row r="14" spans="2:23" x14ac:dyDescent="0.3">
      <c r="B14" s="1">
        <f t="shared" si="2"/>
        <v>43300</v>
      </c>
      <c r="C14" s="9">
        <v>1</v>
      </c>
      <c r="D14" s="7">
        <f t="shared" si="0"/>
        <v>4</v>
      </c>
      <c r="V14" s="3">
        <f t="shared" si="1"/>
        <v>0.69230769230769229</v>
      </c>
      <c r="W14" s="3">
        <f>MAX(1-SUM(C$3:C14)/G$11,0)</f>
        <v>0.76923076923076916</v>
      </c>
    </row>
    <row r="15" spans="2:23" x14ac:dyDescent="0.3">
      <c r="B15" s="1">
        <f t="shared" si="2"/>
        <v>43301</v>
      </c>
      <c r="C15" s="9">
        <v>1</v>
      </c>
      <c r="D15" s="7">
        <f t="shared" si="0"/>
        <v>5</v>
      </c>
      <c r="V15" s="3">
        <f t="shared" si="1"/>
        <v>0.66666666666666663</v>
      </c>
      <c r="W15" s="3">
        <f>MAX(1-SUM(C$3:C15)/G$11,0)</f>
        <v>0.74358974358974361</v>
      </c>
    </row>
    <row r="16" spans="2:23" x14ac:dyDescent="0.3">
      <c r="B16" s="1">
        <f t="shared" si="2"/>
        <v>43304</v>
      </c>
      <c r="C16" s="9">
        <v>0</v>
      </c>
      <c r="D16" s="7">
        <f t="shared" si="0"/>
        <v>1</v>
      </c>
      <c r="V16" s="3">
        <f t="shared" si="1"/>
        <v>0.64102564102564108</v>
      </c>
      <c r="W16" s="3">
        <f>MAX(1-SUM(C$3:C16)/G$11,0)</f>
        <v>0.74358974358974361</v>
      </c>
    </row>
    <row r="17" spans="2:23" x14ac:dyDescent="0.3">
      <c r="B17" s="1">
        <f t="shared" si="2"/>
        <v>43305</v>
      </c>
      <c r="C17" s="9">
        <v>1</v>
      </c>
      <c r="D17" s="7">
        <f t="shared" si="0"/>
        <v>2</v>
      </c>
      <c r="V17" s="3">
        <f t="shared" si="1"/>
        <v>0.61538461538461542</v>
      </c>
      <c r="W17" s="3">
        <f>MAX(1-SUM(C$3:C17)/G$11,0)</f>
        <v>0.71794871794871795</v>
      </c>
    </row>
    <row r="18" spans="2:23" x14ac:dyDescent="0.3">
      <c r="B18" s="1">
        <f t="shared" si="2"/>
        <v>43306</v>
      </c>
      <c r="C18" s="9">
        <v>1</v>
      </c>
      <c r="D18" s="7">
        <f t="shared" si="0"/>
        <v>3</v>
      </c>
      <c r="V18" s="3">
        <f t="shared" si="1"/>
        <v>0.58974358974358976</v>
      </c>
      <c r="W18" s="3">
        <f>MAX(1-SUM(C$3:C18)/G$11,0)</f>
        <v>0.69230769230769229</v>
      </c>
    </row>
    <row r="19" spans="2:23" x14ac:dyDescent="0.3">
      <c r="B19" s="1">
        <f t="shared" si="2"/>
        <v>43307</v>
      </c>
      <c r="C19" s="9">
        <v>1</v>
      </c>
      <c r="D19" s="7">
        <f t="shared" si="0"/>
        <v>4</v>
      </c>
      <c r="V19" s="3">
        <f t="shared" si="1"/>
        <v>0.5641025641025641</v>
      </c>
      <c r="W19" s="3">
        <f>MAX(1-SUM(C$3:C19)/G$11,0)</f>
        <v>0.66666666666666674</v>
      </c>
    </row>
    <row r="20" spans="2:23" x14ac:dyDescent="0.3">
      <c r="B20" s="1">
        <f t="shared" si="2"/>
        <v>43308</v>
      </c>
      <c r="C20" s="9">
        <v>1</v>
      </c>
      <c r="D20" s="7">
        <f t="shared" si="0"/>
        <v>5</v>
      </c>
      <c r="V20" s="3">
        <f t="shared" si="1"/>
        <v>0.53846153846153844</v>
      </c>
      <c r="W20" s="3">
        <f>MAX(1-SUM(C$3:C20)/G$11,0)</f>
        <v>0.64102564102564097</v>
      </c>
    </row>
    <row r="21" spans="2:23" x14ac:dyDescent="0.3">
      <c r="B21" s="1">
        <f t="shared" si="2"/>
        <v>43311</v>
      </c>
      <c r="C21" s="9">
        <v>1</v>
      </c>
      <c r="D21" s="7">
        <f t="shared" si="0"/>
        <v>1</v>
      </c>
      <c r="V21" s="3">
        <f t="shared" si="1"/>
        <v>0.51282051282051277</v>
      </c>
      <c r="W21" s="3">
        <f>MAX(1-SUM(C$3:C21)/G$11,0)</f>
        <v>0.61538461538461542</v>
      </c>
    </row>
    <row r="22" spans="2:23" x14ac:dyDescent="0.3">
      <c r="B22" s="1">
        <f t="shared" si="2"/>
        <v>43312</v>
      </c>
      <c r="C22" s="9">
        <v>1</v>
      </c>
      <c r="D22" s="7">
        <f t="shared" si="0"/>
        <v>2</v>
      </c>
      <c r="V22" s="3">
        <f t="shared" si="1"/>
        <v>0.48717948717948717</v>
      </c>
      <c r="W22" s="3">
        <f>MAX(1-SUM(C$3:C22)/G$11,0)</f>
        <v>0.58974358974358976</v>
      </c>
    </row>
    <row r="23" spans="2:23" x14ac:dyDescent="0.3">
      <c r="B23" s="1">
        <f t="shared" si="2"/>
        <v>43313</v>
      </c>
      <c r="C23" s="9">
        <v>1.05555555555556</v>
      </c>
      <c r="D23" s="7">
        <f t="shared" si="0"/>
        <v>3</v>
      </c>
      <c r="V23" s="3">
        <f t="shared" si="1"/>
        <v>0.46153846153846156</v>
      </c>
      <c r="W23" s="3">
        <f>MAX(1-SUM(C$3:C23)/G$11,0)</f>
        <v>0.56267806267806253</v>
      </c>
    </row>
    <row r="24" spans="2:23" x14ac:dyDescent="0.3">
      <c r="B24" s="1">
        <f t="shared" si="2"/>
        <v>43314</v>
      </c>
      <c r="C24" s="9">
        <v>1.0888888888888899</v>
      </c>
      <c r="D24" s="7">
        <f t="shared" si="0"/>
        <v>4</v>
      </c>
      <c r="V24" s="3">
        <f t="shared" si="1"/>
        <v>0.4358974358974359</v>
      </c>
      <c r="W24" s="3">
        <f>MAX(1-SUM(C$3:C24)/G$11,0)</f>
        <v>0.53475783475783456</v>
      </c>
    </row>
    <row r="25" spans="2:23" x14ac:dyDescent="0.3">
      <c r="B25" s="1">
        <f t="shared" si="2"/>
        <v>43315</v>
      </c>
      <c r="C25" s="9">
        <v>0</v>
      </c>
      <c r="D25" s="7">
        <f t="shared" si="0"/>
        <v>5</v>
      </c>
      <c r="V25" s="3">
        <f t="shared" si="1"/>
        <v>0.41025641025641024</v>
      </c>
      <c r="W25" s="3">
        <f>MAX(1-SUM(C$3:C25)/G$11,0)</f>
        <v>0.53475783475783456</v>
      </c>
    </row>
    <row r="26" spans="2:23" x14ac:dyDescent="0.3">
      <c r="B26" s="1">
        <f t="shared" si="2"/>
        <v>43318</v>
      </c>
      <c r="C26" s="9">
        <v>0</v>
      </c>
      <c r="D26" s="7">
        <f t="shared" si="0"/>
        <v>1</v>
      </c>
      <c r="V26" s="3">
        <f t="shared" si="1"/>
        <v>0.38461538461538464</v>
      </c>
      <c r="W26" s="3">
        <f>MAX(1-SUM(C$3:C26)/G$11,0)</f>
        <v>0.53475783475783456</v>
      </c>
    </row>
    <row r="27" spans="2:23" x14ac:dyDescent="0.3">
      <c r="B27" s="1">
        <f t="shared" si="2"/>
        <v>43319</v>
      </c>
      <c r="C27" s="9">
        <v>0</v>
      </c>
      <c r="D27" s="7">
        <f t="shared" si="0"/>
        <v>2</v>
      </c>
      <c r="V27" s="3">
        <f t="shared" si="1"/>
        <v>0.35897435897435898</v>
      </c>
      <c r="W27" s="3">
        <f>MAX(1-SUM(C$3:C27)/G$11,0)</f>
        <v>0.53475783475783456</v>
      </c>
    </row>
    <row r="28" spans="2:23" x14ac:dyDescent="0.3">
      <c r="B28" s="1">
        <f t="shared" si="2"/>
        <v>43320</v>
      </c>
      <c r="C28" s="9">
        <v>0</v>
      </c>
      <c r="D28" s="7">
        <f t="shared" si="0"/>
        <v>3</v>
      </c>
      <c r="V28" s="3">
        <f t="shared" si="1"/>
        <v>0.33333333333333331</v>
      </c>
      <c r="W28" s="3">
        <f>MAX(1-SUM(C$3:C28)/G$11,0)</f>
        <v>0.53475783475783456</v>
      </c>
    </row>
    <row r="29" spans="2:23" x14ac:dyDescent="0.3">
      <c r="B29" s="1">
        <f t="shared" si="2"/>
        <v>43321</v>
      </c>
      <c r="C29" s="9">
        <v>1.25555555555556</v>
      </c>
      <c r="D29" s="7">
        <f t="shared" si="0"/>
        <v>4</v>
      </c>
      <c r="V29" s="3">
        <f t="shared" si="1"/>
        <v>0.30769230769230771</v>
      </c>
      <c r="W29" s="3">
        <f>MAX(1-SUM(C$3:C29)/G$11,0)</f>
        <v>0.50256410256410233</v>
      </c>
    </row>
    <row r="30" spans="2:23" x14ac:dyDescent="0.3">
      <c r="B30" s="1">
        <f t="shared" si="2"/>
        <v>43322</v>
      </c>
      <c r="C30" s="9">
        <v>1.2888888888888901</v>
      </c>
      <c r="D30" s="7">
        <f t="shared" si="0"/>
        <v>5</v>
      </c>
      <c r="V30" s="3">
        <f t="shared" si="1"/>
        <v>0.28205128205128205</v>
      </c>
      <c r="W30" s="3">
        <f>MAX(1-SUM(C$3:C30)/G$11,0)</f>
        <v>0.46951566951566925</v>
      </c>
    </row>
    <row r="31" spans="2:23" x14ac:dyDescent="0.3">
      <c r="B31" s="1">
        <f t="shared" si="2"/>
        <v>43325</v>
      </c>
      <c r="C31" s="9">
        <v>1.32222222222222</v>
      </c>
      <c r="D31" s="7">
        <f t="shared" si="0"/>
        <v>1</v>
      </c>
      <c r="V31" s="3">
        <f t="shared" si="1"/>
        <v>0.25641025641025639</v>
      </c>
      <c r="W31" s="3">
        <f>MAX(1-SUM(C$3:C31)/G$11,0)</f>
        <v>0.43561253561253543</v>
      </c>
    </row>
    <row r="32" spans="2:23" x14ac:dyDescent="0.3">
      <c r="B32" s="1">
        <f t="shared" si="2"/>
        <v>43326</v>
      </c>
      <c r="C32" s="9">
        <v>1.3555555555555601</v>
      </c>
      <c r="D32" s="7">
        <f t="shared" si="0"/>
        <v>2</v>
      </c>
      <c r="V32" s="3">
        <f t="shared" si="1"/>
        <v>0.23076923076923078</v>
      </c>
      <c r="W32" s="3">
        <f>MAX(1-SUM(C$3:C32)/G$11,0)</f>
        <v>0.40085470085470043</v>
      </c>
    </row>
    <row r="33" spans="2:23" x14ac:dyDescent="0.3">
      <c r="B33" s="1">
        <f t="shared" ref="B33:B35" si="3">IF(D32=5,B32+3,IF(D32=6,B32+2,B32+1))</f>
        <v>43327</v>
      </c>
      <c r="C33" s="9">
        <v>1.3888888888888899</v>
      </c>
      <c r="V33" s="3">
        <f t="shared" si="1"/>
        <v>0.20512820512820512</v>
      </c>
      <c r="W33" s="3">
        <f>MAX(1-SUM(C$3:C33)/G$11,0)</f>
        <v>0.36524216524216491</v>
      </c>
    </row>
    <row r="34" spans="2:23" x14ac:dyDescent="0.3">
      <c r="B34" s="1">
        <f t="shared" si="3"/>
        <v>43328</v>
      </c>
      <c r="C34" s="9">
        <v>1.4222222222222201</v>
      </c>
      <c r="V34" s="3">
        <f t="shared" si="1"/>
        <v>0.17948717948717949</v>
      </c>
      <c r="W34" s="3">
        <f>MAX(1-SUM(C$3:C34)/G$11,0)</f>
        <v>0.32877492877492842</v>
      </c>
    </row>
    <row r="35" spans="2:23" x14ac:dyDescent="0.3">
      <c r="B35" s="1">
        <f t="shared" si="3"/>
        <v>43329</v>
      </c>
      <c r="C35" s="9">
        <v>1.4555555555555599</v>
      </c>
      <c r="V35" s="3">
        <f t="shared" si="1"/>
        <v>0.15384615384615385</v>
      </c>
      <c r="W35" s="3">
        <f>MAX(1-SUM(C$3:C35)/G$11,0)</f>
        <v>0.29145299145299097</v>
      </c>
    </row>
    <row r="36" spans="2:23" x14ac:dyDescent="0.3">
      <c r="B36" s="1">
        <f t="shared" ref="B36:B41" si="4">IF(D35=5,B35+3,IF(D35=6,B35+2,B35+1))</f>
        <v>43330</v>
      </c>
      <c r="C36" s="9">
        <v>1.48888888888889</v>
      </c>
      <c r="V36" s="3">
        <f t="shared" ref="V36:V41" si="5">(COUNT(B$3:B$100) - (ROW()-2)) / COUNT(B$3:B$100)</f>
        <v>0.12820512820512819</v>
      </c>
      <c r="W36" s="3">
        <f>MAX(1-SUM(C$3:C36)/G$11,0)</f>
        <v>0.25327635327635278</v>
      </c>
    </row>
    <row r="37" spans="2:23" x14ac:dyDescent="0.3">
      <c r="B37" s="1">
        <f t="shared" si="4"/>
        <v>43331</v>
      </c>
      <c r="C37" s="9">
        <v>1.48888888888889</v>
      </c>
      <c r="V37" s="3">
        <f t="shared" si="5"/>
        <v>0.10256410256410256</v>
      </c>
      <c r="W37" s="3">
        <f>MAX(1-SUM(C$3:C37)/G$11,0)</f>
        <v>0.21509971509971459</v>
      </c>
    </row>
    <row r="38" spans="2:23" x14ac:dyDescent="0.3">
      <c r="B38" s="1">
        <f t="shared" si="4"/>
        <v>43332</v>
      </c>
      <c r="C38" s="9">
        <v>1.48888888888889</v>
      </c>
      <c r="V38" s="3">
        <f t="shared" si="5"/>
        <v>7.6923076923076927E-2</v>
      </c>
      <c r="W38" s="3">
        <f>MAX(1-SUM(C$3:C38)/G$11,0)</f>
        <v>0.17692307692307629</v>
      </c>
    </row>
    <row r="39" spans="2:23" x14ac:dyDescent="0.3">
      <c r="B39" s="1">
        <f t="shared" si="4"/>
        <v>43333</v>
      </c>
      <c r="C39" s="9">
        <v>1.48888888888889</v>
      </c>
      <c r="V39" s="3">
        <f t="shared" si="5"/>
        <v>5.128205128205128E-2</v>
      </c>
      <c r="W39" s="3">
        <f>MAX(1-SUM(C$3:C39)/G$11,0)</f>
        <v>0.13874643874643822</v>
      </c>
    </row>
    <row r="40" spans="2:23" x14ac:dyDescent="0.3">
      <c r="B40" s="1">
        <f t="shared" si="4"/>
        <v>43334</v>
      </c>
      <c r="C40" s="9">
        <v>1.48888888888889</v>
      </c>
      <c r="V40" s="3">
        <f t="shared" si="5"/>
        <v>2.564102564102564E-2</v>
      </c>
      <c r="W40" s="3">
        <f>MAX(1-SUM(C$3:C40)/G$11,0)</f>
        <v>0.10056980056980003</v>
      </c>
    </row>
    <row r="41" spans="2:23" x14ac:dyDescent="0.3">
      <c r="B41" s="1">
        <f t="shared" si="4"/>
        <v>43335</v>
      </c>
      <c r="C41" s="9">
        <v>1.48888888888889</v>
      </c>
      <c r="V41" s="3">
        <f t="shared" si="5"/>
        <v>0</v>
      </c>
      <c r="W41" s="3">
        <f>MAX(1-SUM(C$3:C41)/G$11,0)</f>
        <v>6.2393162393161949E-2</v>
      </c>
    </row>
    <row r="42" spans="2:23" x14ac:dyDescent="0.3">
      <c r="B42" s="1"/>
      <c r="C42" s="9"/>
      <c r="V42" s="3"/>
      <c r="W42" s="3"/>
    </row>
    <row r="43" spans="2:23" x14ac:dyDescent="0.3">
      <c r="B43" s="1"/>
      <c r="C43" s="9"/>
      <c r="V43" s="3"/>
      <c r="W43" s="3"/>
    </row>
    <row r="44" spans="2:23" x14ac:dyDescent="0.3">
      <c r="B44" s="1"/>
      <c r="C44" s="9"/>
      <c r="V44" s="3"/>
      <c r="W44" s="3"/>
    </row>
    <row r="45" spans="2:23" x14ac:dyDescent="0.3">
      <c r="B45" s="1"/>
      <c r="C45" s="9"/>
      <c r="V45" s="3"/>
      <c r="W45" s="3"/>
    </row>
    <row r="46" spans="2:23" x14ac:dyDescent="0.3">
      <c r="B46" s="1"/>
      <c r="C46" s="9"/>
      <c r="V46" s="3"/>
      <c r="W46" s="3"/>
    </row>
    <row r="47" spans="2:23" x14ac:dyDescent="0.3">
      <c r="B47" s="1"/>
      <c r="C47" s="9"/>
      <c r="V47" s="3"/>
      <c r="W47" s="3"/>
    </row>
    <row r="48" spans="2:23" x14ac:dyDescent="0.3">
      <c r="B48" s="1"/>
      <c r="V48" s="3"/>
      <c r="W48" s="3"/>
    </row>
    <row r="49" spans="2:23" x14ac:dyDescent="0.3">
      <c r="B49" s="1"/>
      <c r="V49" s="3"/>
      <c r="W49" s="3"/>
    </row>
    <row r="50" spans="2:23" x14ac:dyDescent="0.3">
      <c r="B50" s="1"/>
      <c r="V50" s="3"/>
      <c r="W50" s="3"/>
    </row>
    <row r="51" spans="2:23" x14ac:dyDescent="0.3">
      <c r="B51" s="1"/>
      <c r="V51" s="3"/>
      <c r="W51" s="3"/>
    </row>
    <row r="52" spans="2:23" x14ac:dyDescent="0.3">
      <c r="B52" s="1"/>
      <c r="V52" s="3"/>
      <c r="W52" s="3"/>
    </row>
    <row r="53" spans="2:23" x14ac:dyDescent="0.3">
      <c r="B53" s="1"/>
      <c r="V53" s="3"/>
      <c r="W53" s="3"/>
    </row>
    <row r="54" spans="2:23" x14ac:dyDescent="0.3">
      <c r="B54" s="1"/>
      <c r="V54" s="3"/>
      <c r="W54" s="3"/>
    </row>
    <row r="55" spans="2:23" x14ac:dyDescent="0.3">
      <c r="B55" s="1"/>
      <c r="V55" s="3"/>
      <c r="W55" s="3"/>
    </row>
    <row r="56" spans="2:23" x14ac:dyDescent="0.3">
      <c r="B56" s="1"/>
      <c r="V56" s="3"/>
      <c r="W56" s="3"/>
    </row>
    <row r="57" spans="2:23" x14ac:dyDescent="0.3">
      <c r="B57" s="1"/>
      <c r="V57" s="3"/>
      <c r="W57" s="3"/>
    </row>
    <row r="58" spans="2:23" x14ac:dyDescent="0.3">
      <c r="B58" s="1"/>
      <c r="V58" s="3"/>
      <c r="W58" s="3"/>
    </row>
  </sheetData>
  <conditionalFormatting sqref="C3:C47">
    <cfRule type="iconSet" priority="1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Burndown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</dc:creator>
  <cp:lastModifiedBy>Brian Lockwoodx</cp:lastModifiedBy>
  <dcterms:created xsi:type="dcterms:W3CDTF">2011-08-27T23:43:06Z</dcterms:created>
  <dcterms:modified xsi:type="dcterms:W3CDTF">2018-07-09T21:00:36Z</dcterms:modified>
</cp:coreProperties>
</file>